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<sst xmlns="http://schemas.openxmlformats.org/spreadsheetml/2006/main" count="44" uniqueCount="39">
  <si>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</si>
  <si>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</si>
  <si>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</si>
  <si>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</si>
  <si>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</si>
  <si>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</si>
  <si>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</si>
  <si>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</si>
  <si>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</si>
  <si>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</si>
  <si>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</si>
  <si>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</si>
  <si>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</si>
  <si>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</si>
  <si>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</si>
  <si>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</si>
  <si>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</si>
  <si>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</si>
  <si>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</si>
  <si>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</si>
  <si>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</si>
  <si>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</si>
  <si>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</si>
  <si>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</si>
  <si>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</si>
  <si>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</si>
  <si>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</si>
  <si>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</si>
  <si>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</si>
  <si>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</si>
  <si>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</si>
  <si>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</si>
  <si>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</si>
  <si>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</si>
  <si>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</si>
  <si>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</si>
  <si>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</si>
  <si>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</si>
  <si>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01.01.2020 р.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</si>
</sst>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0.0%"/>
    <numFmt numFmtId="197" formatCode="0.0"/>
    <numFmt numFmtId="198" formatCode="#,##0.0_);\-#,##0.0"/>
    <numFmt numFmtId="199" formatCode="#,##0.00;[Red]\-#,##0.00;[White]0.0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5" fontId="0" fillId="0" borderId="0" xfId="0" applyNumberFormat="1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5" fontId="0" fillId="32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5" fontId="0" fillId="0" borderId="11" xfId="0" applyNumberFormat="1" applyBorder="1" applyAlignment="1" applyProtection="1">
      <alignment/>
      <protection locked="0"/>
    </xf>
    <xf numFmtId="195" fontId="0" fillId="0" borderId="11" xfId="0" applyNumberFormat="1" applyBorder="1" applyAlignment="1" applyProtection="1">
      <alignment/>
      <protection/>
    </xf>
    <xf numFmtId="196" fontId="0" fillId="32" borderId="11" xfId="0" applyNumberFormat="1" applyFont="1" applyFill="1" applyBorder="1" applyAlignment="1" applyProtection="1">
      <alignment shrinkToFit="1"/>
      <protection/>
    </xf>
    <xf numFmtId="195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5" fontId="0" fillId="0" borderId="11" xfId="0" applyNumberFormat="1" applyBorder="1" applyAlignment="1" applyProtection="1">
      <alignment horizontal="center"/>
      <protection locked="0"/>
    </xf>
    <xf numFmtId="20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15"/>
    </row>
    <row r="4" spans="8:25" ht="13.5">
      <c r="H4" s="4"/>
      <c r="I4" s="32" t="s">
        <v>38</v>
      </c>
      <c r="J4" s="32"/>
      <c r="K4" s="32"/>
      <c r="L4" s="3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4" t="s">
        <v>6</v>
      </c>
      <c r="B6" s="31" t="s">
        <v>7</v>
      </c>
      <c r="C6" s="31"/>
      <c r="D6" s="31"/>
      <c r="E6" s="31"/>
      <c r="F6" s="31"/>
      <c r="G6" s="31"/>
      <c r="H6" s="31"/>
      <c r="I6" s="31"/>
      <c r="J6" s="31"/>
      <c r="K6" s="31" t="s">
        <v>24</v>
      </c>
      <c r="L6" s="35" t="s">
        <v>17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1" t="s">
        <v>19</v>
      </c>
      <c r="Y6" s="31" t="s">
        <v>5</v>
      </c>
    </row>
    <row r="7" spans="1:25" ht="174.75" customHeight="1">
      <c r="A7" s="34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31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31"/>
      <c r="Y7" s="31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2723.93083</v>
      </c>
      <c r="B9" s="18">
        <v>7828.16286</v>
      </c>
      <c r="C9" s="18">
        <v>9889.22601</v>
      </c>
      <c r="D9" s="18">
        <v>11623.02</v>
      </c>
      <c r="E9" s="18">
        <f>A9-3.73652</f>
        <v>2720.19431</v>
      </c>
      <c r="F9" s="18">
        <v>11460.90469</v>
      </c>
      <c r="G9" s="18">
        <v>6926.17713</v>
      </c>
      <c r="H9" s="18">
        <v>7472.106</v>
      </c>
      <c r="I9" s="18">
        <v>8435.85622</v>
      </c>
      <c r="J9" s="19">
        <v>6242.73665</v>
      </c>
      <c r="K9" s="16">
        <f>+L9+N9+P9+R9+T9+V9</f>
        <v>15972.72148</v>
      </c>
      <c r="L9" s="21">
        <f>108.8+24.116+23.18+3+4.173+0.919+25.7+29.54+55.29+27.09+10.2+5+45+873.015+192.105+3333+14+15.5+457.411+134.055+12.018+1076.359+12.05+1.52+17+10.575+18.65+15.575+1459.57763+15+468.428</f>
        <v>8487.84663</v>
      </c>
      <c r="M9" s="16">
        <f>IF($K9=0,0,+L9/$K9*100)</f>
        <v>53.13963960761432</v>
      </c>
      <c r="N9" s="21">
        <f>30+22+1.3+3+6+8.608+4.53702+1.8+0.185+1.1+132+8.9+3.9+5.387+5.5+5.4+5+10+20+5+14+14.48214+57.492+170.9+43.14+4+0.362</f>
        <v>583.99316</v>
      </c>
      <c r="O9" s="16">
        <f>IF($K9=0,0,+N9/$K9*100)</f>
        <v>3.6561907169748005</v>
      </c>
      <c r="P9" s="21"/>
      <c r="Q9" s="16">
        <f>IF($K9=0,0,+P9/$K9*100)</f>
        <v>0</v>
      </c>
      <c r="R9" s="21">
        <f>10+104.853+7.61024+6</f>
        <v>128.46323999999998</v>
      </c>
      <c r="S9" s="16">
        <f>IF($K9=0,0,+R9/$K9*100)</f>
        <v>0.804266449902437</v>
      </c>
      <c r="T9" s="21">
        <f>344.789+401.9+36.5+398.38+15+200+160+111.689+433.275+47.91603+25.205</f>
        <v>2174.6540299999997</v>
      </c>
      <c r="U9" s="16">
        <f>IF($K9=0,0,+T9/$K9*100)</f>
        <v>13.614799661553977</v>
      </c>
      <c r="V9" s="21">
        <f>10.508+45.537+9.448+0.705+1.3+35+6.66+1.804+1.685+37.202+8.771+131.653+5.8+29.21+35+11.7+20.34+3.93+5.25+10.09+15+270.04+592.312+24.70761+12+5+5+11.50904+17.3+43.217+375.476+10.5+48.062+46.39588+3.26+22+20+30+184.129+199.2+20+15+22+4.434+91.792+375+4+14.473+3+5.5+15+30+2.5+6+55.08006+18.78163+640.741+99.001+0.5+26+87.16026+5+415.756+254.383+20+3.96+11+5+0.00094</f>
        <v>4597.76442</v>
      </c>
      <c r="W9" s="16">
        <f>IF($K9=0,0,+V9/$K9*100)</f>
        <v>28.78510356395447</v>
      </c>
      <c r="X9" s="20">
        <f>+K9/B9</f>
        <v>2.040417626160629</v>
      </c>
      <c r="Y9" s="16">
        <f>+B9-K9</f>
        <v>-8144.55862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29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30"/>
      <c r="N14" s="30"/>
      <c r="P14" s="30"/>
      <c r="Q14" s="30"/>
    </row>
    <row r="15" spans="8:17" ht="12.75">
      <c r="H15" s="10"/>
      <c r="I15" s="10"/>
      <c r="J15" s="10"/>
      <c r="K15" s="11"/>
      <c r="L15" s="11"/>
      <c r="M15" s="30"/>
      <c r="N15" s="30"/>
      <c r="P15" s="33"/>
      <c r="Q15" s="33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2020-01-02T08:43:09Z</cp:lastPrinted>
  <dcterms:created xsi:type="dcterms:W3CDTF">2017-01-25T12:01:30Z</dcterms:created>
  <dcterms:modified xsi:type="dcterms:W3CDTF">2020-02-24T12:39:45Z</dcterms:modified>
  <cp:category/>
  <cp:version/>
  <cp:contentType/>
  <cp:contentStatus/>
</cp:coreProperties>
</file>